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Účast" sheetId="1" r:id="rId1"/>
    <sheet name="Body" sheetId="2" r:id="rId2"/>
    <sheet name="List3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9" i="2" l="1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R19" i="2" s="1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R18" i="2" s="1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R17" i="2" s="1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R16" i="2" s="1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R15" i="2" s="1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R14" i="2" s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R13" i="2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R12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R11" i="2" s="1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R9" i="2" s="1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R8" i="2" s="1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R7" i="2" l="1"/>
  <c r="R10" i="2"/>
  <c r="R21" i="2"/>
  <c r="S3" i="2" s="1"/>
  <c r="S9" i="2" s="1"/>
  <c r="S13" i="2"/>
  <c r="S7" i="2" l="1"/>
  <c r="S8" i="2"/>
  <c r="S17" i="2"/>
  <c r="S12" i="2"/>
  <c r="S10" i="2"/>
  <c r="S19" i="2"/>
  <c r="S15" i="2"/>
  <c r="S18" i="2"/>
  <c r="S16" i="2"/>
  <c r="S14" i="2"/>
  <c r="S11" i="2"/>
</calcChain>
</file>

<file path=xl/sharedStrings.xml><?xml version="1.0" encoding="utf-8"?>
<sst xmlns="http://schemas.openxmlformats.org/spreadsheetml/2006/main" count="141" uniqueCount="66">
  <si>
    <t>Tabulka úspěšnosti mládeže ŠSOK září 2017 – srpen 2018</t>
  </si>
  <si>
    <t>SOUTĚŽ</t>
  </si>
  <si>
    <t>Dorostenecká liga krajský přebor</t>
  </si>
  <si>
    <t>MČR družstev starších žáků</t>
  </si>
  <si>
    <t>MČR družstev mladších žáků</t>
  </si>
  <si>
    <t>Přebory škol - kraj   2017 - 2018</t>
  </si>
  <si>
    <t>Mistrovství ČR vážné tempo 10–16 let</t>
  </si>
  <si>
    <t>Mistrovství ČR rapid    - mládež</t>
  </si>
  <si>
    <t>KP vážné tempo mládež</t>
  </si>
  <si>
    <t>Soutěže  GP</t>
  </si>
  <si>
    <t>Okresní přebory družstev - dospělí</t>
  </si>
  <si>
    <t>Vyšší přebory družstev - dospělí</t>
  </si>
  <si>
    <r>
      <t>BODY JEDNOTLIVÝCH ODDÍLŮ CELKEM</t>
    </r>
    <r>
      <rPr>
        <sz val="16"/>
        <color indexed="8"/>
        <rFont val="Times New Roman"/>
        <family val="1"/>
        <charset val="238"/>
      </rPr>
      <t xml:space="preserve">  </t>
    </r>
  </si>
  <si>
    <t xml:space="preserve"> Kč  za  1 bod</t>
  </si>
  <si>
    <t>Místo Datum</t>
  </si>
  <si>
    <t>Sezóna 2017 - 2018</t>
  </si>
  <si>
    <t>2017 - 2018</t>
  </si>
  <si>
    <t>Kouty nad Desnou
10.3. - 17. 3. 2018</t>
  </si>
  <si>
    <t>Loučná nad Desnou
24.10. - 29. 10. 2017</t>
  </si>
  <si>
    <t>Vyškov 
28.4. - 29.4. 2018</t>
  </si>
  <si>
    <t>Žďár nad Sázavou
8.9. - 9. 9. 2017</t>
  </si>
  <si>
    <t>Olomouc
30.3. -  1.4.  2018</t>
  </si>
  <si>
    <r>
      <t>J</t>
    </r>
    <r>
      <rPr>
        <sz val="16"/>
        <color indexed="8"/>
        <rFont val="Times New Roman"/>
        <family val="1"/>
        <charset val="238"/>
      </rPr>
      <t>ak započítáno</t>
    </r>
  </si>
  <si>
    <t>bodů za družstvo</t>
  </si>
  <si>
    <t>bod za jednoho hráče</t>
  </si>
  <si>
    <t>bodů za jednoho hráče</t>
  </si>
  <si>
    <t>body za jednoho hráče</t>
  </si>
  <si>
    <t>bod za každou účast</t>
  </si>
  <si>
    <t>bod za každé dvě partie</t>
  </si>
  <si>
    <r>
      <t xml:space="preserve">Výsledná částka v  </t>
    </r>
    <r>
      <rPr>
        <b/>
        <sz val="12"/>
        <color indexed="8"/>
        <rFont val="Times New Roman"/>
        <family val="1"/>
        <charset val="238"/>
      </rPr>
      <t>Kč</t>
    </r>
    <r>
      <rPr>
        <sz val="12"/>
        <color indexed="8"/>
        <rFont val="Times New Roman"/>
        <family val="1"/>
        <charset val="238"/>
      </rPr>
      <t xml:space="preserve"> pro jednotlivé oddíly</t>
    </r>
  </si>
  <si>
    <t>Oddíl</t>
  </si>
  <si>
    <t>Číslo účtu</t>
  </si>
  <si>
    <r>
      <t xml:space="preserve">SK Řetěz. Česká Ves </t>
    </r>
    <r>
      <rPr>
        <sz val="10"/>
        <color indexed="10"/>
        <rFont val="Times New Roman"/>
        <family val="1"/>
        <charset val="238"/>
      </rPr>
      <t>224093410/0300</t>
    </r>
  </si>
  <si>
    <r>
      <t xml:space="preserve">Spartak Přerov </t>
    </r>
    <r>
      <rPr>
        <sz val="11"/>
        <color indexed="10"/>
        <rFont val="Times New Roman"/>
        <family val="1"/>
        <charset val="238"/>
      </rPr>
      <t>20839831/0100</t>
    </r>
  </si>
  <si>
    <r>
      <t xml:space="preserve">ŠK ZŠ Horka nad Moravou </t>
    </r>
    <r>
      <rPr>
        <sz val="11"/>
        <color indexed="10"/>
        <rFont val="Times New Roman"/>
        <family val="1"/>
        <charset val="238"/>
      </rPr>
      <t>224337921/0300</t>
    </r>
  </si>
  <si>
    <r>
      <t xml:space="preserve">Litovel </t>
    </r>
    <r>
      <rPr>
        <sz val="11"/>
        <color indexed="10"/>
        <rFont val="Times New Roman"/>
        <family val="1"/>
        <charset val="238"/>
      </rPr>
      <t>246225779/0300</t>
    </r>
  </si>
  <si>
    <t>SK Prostějov 249002626/0300</t>
  </si>
  <si>
    <r>
      <t xml:space="preserve">DDM+ TJ Mohelnice </t>
    </r>
    <r>
      <rPr>
        <sz val="11"/>
        <color indexed="10"/>
        <rFont val="Times New Roman"/>
        <family val="1"/>
        <charset val="238"/>
      </rPr>
      <t>214598159/0300</t>
    </r>
  </si>
  <si>
    <r>
      <t>Sokol Skalička</t>
    </r>
    <r>
      <rPr>
        <sz val="11"/>
        <color indexed="10"/>
        <rFont val="Times New Roman"/>
        <family val="1"/>
        <charset val="238"/>
      </rPr>
      <t xml:space="preserve"> 158061890/0300</t>
    </r>
  </si>
  <si>
    <r>
      <t xml:space="preserve">Vinary        </t>
    </r>
    <r>
      <rPr>
        <sz val="11"/>
        <color indexed="10"/>
        <rFont val="Times New Roman"/>
        <family val="1"/>
        <charset val="238"/>
      </rPr>
      <t>6160410217/0100</t>
    </r>
  </si>
  <si>
    <r>
      <t xml:space="preserve">A 64 Grygov </t>
    </r>
    <r>
      <rPr>
        <sz val="11"/>
        <color indexed="10"/>
        <rFont val="Times New Roman"/>
        <family val="1"/>
        <charset val="238"/>
      </rPr>
      <t>167574049/0300</t>
    </r>
  </si>
  <si>
    <t>ŠK Jeseník</t>
  </si>
  <si>
    <t>Velké Losiny</t>
  </si>
  <si>
    <t>TJ Zlaté Hory</t>
  </si>
  <si>
    <t>ŠK ZŠ Hrabišín</t>
  </si>
  <si>
    <t>Kč</t>
  </si>
  <si>
    <t xml:space="preserve">    SOUČET BODŮ CEKEM:</t>
  </si>
  <si>
    <t>A 64 Grygov+4 body za stříbrnou medaili na Mistrovství ČR vážné tempo 10–16 let</t>
  </si>
  <si>
    <t xml:space="preserve">Chrudim 2.6. - 3.6. 2018 </t>
  </si>
  <si>
    <t>Cholina 21.4.2018</t>
  </si>
  <si>
    <t xml:space="preserve">Varnsdorf 15.6. - 17.6. 2018 </t>
  </si>
  <si>
    <t>Olomouc 23.1.2018</t>
  </si>
  <si>
    <t>KP družstev mladších žáků</t>
  </si>
  <si>
    <t>Přebory škol okresy</t>
  </si>
  <si>
    <t>Mistrovství ČR do 8 let</t>
  </si>
  <si>
    <t>Dorostenecká extraliga</t>
  </si>
  <si>
    <t>Dorostenecká 1. liga</t>
  </si>
  <si>
    <t>Mistrovství Moravy - mládež</t>
  </si>
  <si>
    <r>
      <t xml:space="preserve">  ROZDĚLOVANÁ ČÁSTKA CELKEM:</t>
    </r>
    <r>
      <rPr>
        <sz val="14"/>
        <color indexed="8"/>
        <rFont val="Times New Roman"/>
        <family val="1"/>
        <charset val="238"/>
      </rPr>
      <t xml:space="preserve">   </t>
    </r>
  </si>
  <si>
    <t>Místo, datum</t>
  </si>
  <si>
    <t>Jak započítáno</t>
  </si>
  <si>
    <t>Kolikrát byla účast oddílu</t>
  </si>
  <si>
    <t>Počet účastníků z oddílu</t>
  </si>
  <si>
    <t>Počet partií</t>
  </si>
  <si>
    <r>
      <t xml:space="preserve">Sokol Skalička </t>
    </r>
    <r>
      <rPr>
        <sz val="11"/>
        <color indexed="10"/>
        <rFont val="Times New Roman"/>
        <family val="1"/>
        <charset val="238"/>
      </rPr>
      <t>158061890/0300</t>
    </r>
  </si>
  <si>
    <t>Mistrovství ČR rapid - mládež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</si>
</sst>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6" x14ac:knownFonts="1">
    <font>
      <sz val="11"/>
      <color theme="1"/>
      <name val="Calibri"/>
      <family val="2"/>
      <charset val="238"/>
      <scheme val="minor"/>
    </font>
    <font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textRotation="90"/>
    </xf>
    <xf numFmtId="0" fontId="5" fillId="0" borderId="0" xfId="0" applyFont="1"/>
    <xf numFmtId="0" fontId="3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textRotation="90" wrapText="1"/>
    </xf>
    <xf numFmtId="0" fontId="2" fillId="0" borderId="4" xfId="0" applyFont="1" applyBorder="1" applyAlignment="1">
      <alignment horizontal="center" vertical="top" textRotation="90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2" fillId="0" borderId="0" xfId="0" applyFont="1"/>
    <xf numFmtId="0" fontId="14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5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9" xfId="0" applyFont="1" applyBorder="1" applyAlignment="1">
      <alignment horizontal="center" textRotation="90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wnloads/Tabulka_uspesnosti_mladeze17_18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čast"/>
      <sheetName val="Body"/>
    </sheetNames>
    <sheetDataSet>
      <sheetData sheetId="0">
        <row r="7">
          <cell r="F7">
            <v>1</v>
          </cell>
          <cell r="G7">
            <v>1</v>
          </cell>
          <cell r="H7">
            <v>7</v>
          </cell>
          <cell r="I7">
            <v>6</v>
          </cell>
          <cell r="K7">
            <v>5</v>
          </cell>
          <cell r="M7">
            <v>1</v>
          </cell>
          <cell r="O7">
            <v>5</v>
          </cell>
          <cell r="Q7">
            <v>37</v>
          </cell>
        </row>
        <row r="8">
          <cell r="O8">
            <v>3</v>
          </cell>
          <cell r="P8">
            <v>2</v>
          </cell>
        </row>
        <row r="9">
          <cell r="H9">
            <v>10</v>
          </cell>
          <cell r="I9">
            <v>9</v>
          </cell>
          <cell r="L9">
            <v>1</v>
          </cell>
          <cell r="O9">
            <v>3</v>
          </cell>
        </row>
        <row r="10">
          <cell r="D10">
            <v>1</v>
          </cell>
          <cell r="H10">
            <v>5</v>
          </cell>
          <cell r="K10">
            <v>2</v>
          </cell>
          <cell r="M10">
            <v>1</v>
          </cell>
          <cell r="N10">
            <v>1</v>
          </cell>
          <cell r="O10">
            <v>25</v>
          </cell>
          <cell r="P10">
            <v>37</v>
          </cell>
          <cell r="Q10">
            <v>42</v>
          </cell>
        </row>
        <row r="11">
          <cell r="D11">
            <v>1</v>
          </cell>
          <cell r="G11">
            <v>2</v>
          </cell>
          <cell r="H11">
            <v>12</v>
          </cell>
          <cell r="I11">
            <v>11</v>
          </cell>
          <cell r="J11">
            <v>2</v>
          </cell>
          <cell r="K11">
            <v>4</v>
          </cell>
          <cell r="M11">
            <v>2</v>
          </cell>
          <cell r="N11">
            <v>3</v>
          </cell>
          <cell r="O11">
            <v>50</v>
          </cell>
          <cell r="P11">
            <v>79</v>
          </cell>
          <cell r="Q11">
            <v>65</v>
          </cell>
        </row>
        <row r="12">
          <cell r="G12">
            <v>1</v>
          </cell>
          <cell r="H12">
            <v>4</v>
          </cell>
          <cell r="I12">
            <v>3</v>
          </cell>
          <cell r="K12">
            <v>1</v>
          </cell>
          <cell r="N12">
            <v>3</v>
          </cell>
          <cell r="O12">
            <v>28</v>
          </cell>
          <cell r="P12">
            <v>22</v>
          </cell>
          <cell r="Q12">
            <v>18</v>
          </cell>
        </row>
        <row r="14">
          <cell r="D14">
            <v>1</v>
          </cell>
          <cell r="E14">
            <v>1</v>
          </cell>
          <cell r="G14">
            <v>2</v>
          </cell>
          <cell r="H14">
            <v>10</v>
          </cell>
          <cell r="I14">
            <v>7</v>
          </cell>
          <cell r="K14">
            <v>6</v>
          </cell>
          <cell r="L14">
            <v>1</v>
          </cell>
          <cell r="N14">
            <v>4</v>
          </cell>
          <cell r="O14">
            <v>30</v>
          </cell>
          <cell r="P14">
            <v>19</v>
          </cell>
        </row>
        <row r="15">
          <cell r="C15">
            <v>1</v>
          </cell>
          <cell r="D15">
            <v>1</v>
          </cell>
          <cell r="E15">
            <v>1</v>
          </cell>
          <cell r="G15">
            <v>1</v>
          </cell>
          <cell r="H15">
            <v>15</v>
          </cell>
          <cell r="I15">
            <v>9</v>
          </cell>
          <cell r="J15">
            <v>2</v>
          </cell>
          <cell r="K15">
            <v>8</v>
          </cell>
          <cell r="L15">
            <v>2</v>
          </cell>
          <cell r="M15">
            <v>1</v>
          </cell>
          <cell r="N15">
            <v>9</v>
          </cell>
          <cell r="O15">
            <v>60</v>
          </cell>
          <cell r="P15">
            <v>10</v>
          </cell>
          <cell r="Q15">
            <v>60</v>
          </cell>
        </row>
        <row r="16">
          <cell r="I16">
            <v>8</v>
          </cell>
          <cell r="K16">
            <v>2</v>
          </cell>
          <cell r="O16">
            <v>48</v>
          </cell>
        </row>
        <row r="17">
          <cell r="P17">
            <v>1</v>
          </cell>
        </row>
        <row r="18">
          <cell r="F18">
            <v>1</v>
          </cell>
          <cell r="J18">
            <v>2</v>
          </cell>
          <cell r="K18">
            <v>2</v>
          </cell>
          <cell r="L18">
            <v>2</v>
          </cell>
          <cell r="O18">
            <v>13</v>
          </cell>
          <cell r="P18">
            <v>1</v>
          </cell>
        </row>
        <row r="19">
          <cell r="H19">
            <v>10</v>
          </cell>
          <cell r="J19">
            <v>2</v>
          </cell>
          <cell r="K19">
            <v>2</v>
          </cell>
          <cell r="O19">
            <v>38</v>
          </cell>
          <cell r="P19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60" zoomScaleNormal="60" workbookViewId="0">
      <selection activeCell="S3" sqref="S3"/>
    </sheetView>
  </sheetViews>
  <sheetFormatPr defaultRowHeight="15" x14ac:dyDescent="0.25"/>
  <cols>
    <col min="1" max="1" width="14.7109375" style="25" customWidth="1"/>
    <col min="2" max="17" width="4.85546875" customWidth="1"/>
    <col min="19" max="19" width="47.140625" customWidth="1"/>
    <col min="257" max="257" width="14.7109375" customWidth="1"/>
    <col min="258" max="273" width="4.85546875" customWidth="1"/>
    <col min="275" max="275" width="47.140625" customWidth="1"/>
    <col min="513" max="513" width="14.7109375" customWidth="1"/>
    <col min="514" max="529" width="4.85546875" customWidth="1"/>
    <col min="531" max="531" width="47.140625" customWidth="1"/>
    <col min="769" max="769" width="14.7109375" customWidth="1"/>
    <col min="770" max="785" width="4.85546875" customWidth="1"/>
    <col min="787" max="787" width="47.140625" customWidth="1"/>
    <col min="1025" max="1025" width="14.7109375" customWidth="1"/>
    <col min="1026" max="1041" width="4.85546875" customWidth="1"/>
    <col min="1043" max="1043" width="47.140625" customWidth="1"/>
    <col min="1281" max="1281" width="14.7109375" customWidth="1"/>
    <col min="1282" max="1297" width="4.85546875" customWidth="1"/>
    <col min="1299" max="1299" width="47.140625" customWidth="1"/>
    <col min="1537" max="1537" width="14.7109375" customWidth="1"/>
    <col min="1538" max="1553" width="4.85546875" customWidth="1"/>
    <col min="1555" max="1555" width="47.140625" customWidth="1"/>
    <col min="1793" max="1793" width="14.7109375" customWidth="1"/>
    <col min="1794" max="1809" width="4.85546875" customWidth="1"/>
    <col min="1811" max="1811" width="47.140625" customWidth="1"/>
    <col min="2049" max="2049" width="14.7109375" customWidth="1"/>
    <col min="2050" max="2065" width="4.85546875" customWidth="1"/>
    <col min="2067" max="2067" width="47.140625" customWidth="1"/>
    <col min="2305" max="2305" width="14.7109375" customWidth="1"/>
    <col min="2306" max="2321" width="4.85546875" customWidth="1"/>
    <col min="2323" max="2323" width="47.140625" customWidth="1"/>
    <col min="2561" max="2561" width="14.7109375" customWidth="1"/>
    <col min="2562" max="2577" width="4.85546875" customWidth="1"/>
    <col min="2579" max="2579" width="47.140625" customWidth="1"/>
    <col min="2817" max="2817" width="14.7109375" customWidth="1"/>
    <col min="2818" max="2833" width="4.85546875" customWidth="1"/>
    <col min="2835" max="2835" width="47.140625" customWidth="1"/>
    <col min="3073" max="3073" width="14.7109375" customWidth="1"/>
    <col min="3074" max="3089" width="4.85546875" customWidth="1"/>
    <col min="3091" max="3091" width="47.140625" customWidth="1"/>
    <col min="3329" max="3329" width="14.7109375" customWidth="1"/>
    <col min="3330" max="3345" width="4.85546875" customWidth="1"/>
    <col min="3347" max="3347" width="47.140625" customWidth="1"/>
    <col min="3585" max="3585" width="14.7109375" customWidth="1"/>
    <col min="3586" max="3601" width="4.85546875" customWidth="1"/>
    <col min="3603" max="3603" width="47.140625" customWidth="1"/>
    <col min="3841" max="3841" width="14.7109375" customWidth="1"/>
    <col min="3842" max="3857" width="4.85546875" customWidth="1"/>
    <col min="3859" max="3859" width="47.140625" customWidth="1"/>
    <col min="4097" max="4097" width="14.7109375" customWidth="1"/>
    <col min="4098" max="4113" width="4.85546875" customWidth="1"/>
    <col min="4115" max="4115" width="47.140625" customWidth="1"/>
    <col min="4353" max="4353" width="14.7109375" customWidth="1"/>
    <col min="4354" max="4369" width="4.85546875" customWidth="1"/>
    <col min="4371" max="4371" width="47.140625" customWidth="1"/>
    <col min="4609" max="4609" width="14.7109375" customWidth="1"/>
    <col min="4610" max="4625" width="4.85546875" customWidth="1"/>
    <col min="4627" max="4627" width="47.140625" customWidth="1"/>
    <col min="4865" max="4865" width="14.7109375" customWidth="1"/>
    <col min="4866" max="4881" width="4.85546875" customWidth="1"/>
    <col min="4883" max="4883" width="47.140625" customWidth="1"/>
    <col min="5121" max="5121" width="14.7109375" customWidth="1"/>
    <col min="5122" max="5137" width="4.85546875" customWidth="1"/>
    <col min="5139" max="5139" width="47.140625" customWidth="1"/>
    <col min="5377" max="5377" width="14.7109375" customWidth="1"/>
    <col min="5378" max="5393" width="4.85546875" customWidth="1"/>
    <col min="5395" max="5395" width="47.140625" customWidth="1"/>
    <col min="5633" max="5633" width="14.7109375" customWidth="1"/>
    <col min="5634" max="5649" width="4.85546875" customWidth="1"/>
    <col min="5651" max="5651" width="47.140625" customWidth="1"/>
    <col min="5889" max="5889" width="14.7109375" customWidth="1"/>
    <col min="5890" max="5905" width="4.85546875" customWidth="1"/>
    <col min="5907" max="5907" width="47.140625" customWidth="1"/>
    <col min="6145" max="6145" width="14.7109375" customWidth="1"/>
    <col min="6146" max="6161" width="4.85546875" customWidth="1"/>
    <col min="6163" max="6163" width="47.140625" customWidth="1"/>
    <col min="6401" max="6401" width="14.7109375" customWidth="1"/>
    <col min="6402" max="6417" width="4.85546875" customWidth="1"/>
    <col min="6419" max="6419" width="47.140625" customWidth="1"/>
    <col min="6657" max="6657" width="14.7109375" customWidth="1"/>
    <col min="6658" max="6673" width="4.85546875" customWidth="1"/>
    <col min="6675" max="6675" width="47.140625" customWidth="1"/>
    <col min="6913" max="6913" width="14.7109375" customWidth="1"/>
    <col min="6914" max="6929" width="4.85546875" customWidth="1"/>
    <col min="6931" max="6931" width="47.140625" customWidth="1"/>
    <col min="7169" max="7169" width="14.7109375" customWidth="1"/>
    <col min="7170" max="7185" width="4.85546875" customWidth="1"/>
    <col min="7187" max="7187" width="47.140625" customWidth="1"/>
    <col min="7425" max="7425" width="14.7109375" customWidth="1"/>
    <col min="7426" max="7441" width="4.85546875" customWidth="1"/>
    <col min="7443" max="7443" width="47.140625" customWidth="1"/>
    <col min="7681" max="7681" width="14.7109375" customWidth="1"/>
    <col min="7682" max="7697" width="4.85546875" customWidth="1"/>
    <col min="7699" max="7699" width="47.140625" customWidth="1"/>
    <col min="7937" max="7937" width="14.7109375" customWidth="1"/>
    <col min="7938" max="7953" width="4.85546875" customWidth="1"/>
    <col min="7955" max="7955" width="47.140625" customWidth="1"/>
    <col min="8193" max="8193" width="14.7109375" customWidth="1"/>
    <col min="8194" max="8209" width="4.85546875" customWidth="1"/>
    <col min="8211" max="8211" width="47.140625" customWidth="1"/>
    <col min="8449" max="8449" width="14.7109375" customWidth="1"/>
    <col min="8450" max="8465" width="4.85546875" customWidth="1"/>
    <col min="8467" max="8467" width="47.140625" customWidth="1"/>
    <col min="8705" max="8705" width="14.7109375" customWidth="1"/>
    <col min="8706" max="8721" width="4.85546875" customWidth="1"/>
    <col min="8723" max="8723" width="47.140625" customWidth="1"/>
    <col min="8961" max="8961" width="14.7109375" customWidth="1"/>
    <col min="8962" max="8977" width="4.85546875" customWidth="1"/>
    <col min="8979" max="8979" width="47.140625" customWidth="1"/>
    <col min="9217" max="9217" width="14.7109375" customWidth="1"/>
    <col min="9218" max="9233" width="4.85546875" customWidth="1"/>
    <col min="9235" max="9235" width="47.140625" customWidth="1"/>
    <col min="9473" max="9473" width="14.7109375" customWidth="1"/>
    <col min="9474" max="9489" width="4.85546875" customWidth="1"/>
    <col min="9491" max="9491" width="47.140625" customWidth="1"/>
    <col min="9729" max="9729" width="14.7109375" customWidth="1"/>
    <col min="9730" max="9745" width="4.85546875" customWidth="1"/>
    <col min="9747" max="9747" width="47.140625" customWidth="1"/>
    <col min="9985" max="9985" width="14.7109375" customWidth="1"/>
    <col min="9986" max="10001" width="4.85546875" customWidth="1"/>
    <col min="10003" max="10003" width="47.140625" customWidth="1"/>
    <col min="10241" max="10241" width="14.7109375" customWidth="1"/>
    <col min="10242" max="10257" width="4.85546875" customWidth="1"/>
    <col min="10259" max="10259" width="47.140625" customWidth="1"/>
    <col min="10497" max="10497" width="14.7109375" customWidth="1"/>
    <col min="10498" max="10513" width="4.85546875" customWidth="1"/>
    <col min="10515" max="10515" width="47.140625" customWidth="1"/>
    <col min="10753" max="10753" width="14.7109375" customWidth="1"/>
    <col min="10754" max="10769" width="4.85546875" customWidth="1"/>
    <col min="10771" max="10771" width="47.140625" customWidth="1"/>
    <col min="11009" max="11009" width="14.7109375" customWidth="1"/>
    <col min="11010" max="11025" width="4.85546875" customWidth="1"/>
    <col min="11027" max="11027" width="47.140625" customWidth="1"/>
    <col min="11265" max="11265" width="14.7109375" customWidth="1"/>
    <col min="11266" max="11281" width="4.85546875" customWidth="1"/>
    <col min="11283" max="11283" width="47.140625" customWidth="1"/>
    <col min="11521" max="11521" width="14.7109375" customWidth="1"/>
    <col min="11522" max="11537" width="4.85546875" customWidth="1"/>
    <col min="11539" max="11539" width="47.140625" customWidth="1"/>
    <col min="11777" max="11777" width="14.7109375" customWidth="1"/>
    <col min="11778" max="11793" width="4.85546875" customWidth="1"/>
    <col min="11795" max="11795" width="47.140625" customWidth="1"/>
    <col min="12033" max="12033" width="14.7109375" customWidth="1"/>
    <col min="12034" max="12049" width="4.85546875" customWidth="1"/>
    <col min="12051" max="12051" width="47.140625" customWidth="1"/>
    <col min="12289" max="12289" width="14.7109375" customWidth="1"/>
    <col min="12290" max="12305" width="4.85546875" customWidth="1"/>
    <col min="12307" max="12307" width="47.140625" customWidth="1"/>
    <col min="12545" max="12545" width="14.7109375" customWidth="1"/>
    <col min="12546" max="12561" width="4.85546875" customWidth="1"/>
    <col min="12563" max="12563" width="47.140625" customWidth="1"/>
    <col min="12801" max="12801" width="14.7109375" customWidth="1"/>
    <col min="12802" max="12817" width="4.85546875" customWidth="1"/>
    <col min="12819" max="12819" width="47.140625" customWidth="1"/>
    <col min="13057" max="13057" width="14.7109375" customWidth="1"/>
    <col min="13058" max="13073" width="4.85546875" customWidth="1"/>
    <col min="13075" max="13075" width="47.140625" customWidth="1"/>
    <col min="13313" max="13313" width="14.7109375" customWidth="1"/>
    <col min="13314" max="13329" width="4.85546875" customWidth="1"/>
    <col min="13331" max="13331" width="47.140625" customWidth="1"/>
    <col min="13569" max="13569" width="14.7109375" customWidth="1"/>
    <col min="13570" max="13585" width="4.85546875" customWidth="1"/>
    <col min="13587" max="13587" width="47.140625" customWidth="1"/>
    <col min="13825" max="13825" width="14.7109375" customWidth="1"/>
    <col min="13826" max="13841" width="4.85546875" customWidth="1"/>
    <col min="13843" max="13843" width="47.140625" customWidth="1"/>
    <col min="14081" max="14081" width="14.7109375" customWidth="1"/>
    <col min="14082" max="14097" width="4.85546875" customWidth="1"/>
    <col min="14099" max="14099" width="47.140625" customWidth="1"/>
    <col min="14337" max="14337" width="14.7109375" customWidth="1"/>
    <col min="14338" max="14353" width="4.85546875" customWidth="1"/>
    <col min="14355" max="14355" width="47.140625" customWidth="1"/>
    <col min="14593" max="14593" width="14.7109375" customWidth="1"/>
    <col min="14594" max="14609" width="4.85546875" customWidth="1"/>
    <col min="14611" max="14611" width="47.140625" customWidth="1"/>
    <col min="14849" max="14849" width="14.7109375" customWidth="1"/>
    <col min="14850" max="14865" width="4.85546875" customWidth="1"/>
    <col min="14867" max="14867" width="47.140625" customWidth="1"/>
    <col min="15105" max="15105" width="14.7109375" customWidth="1"/>
    <col min="15106" max="15121" width="4.85546875" customWidth="1"/>
    <col min="15123" max="15123" width="47.140625" customWidth="1"/>
    <col min="15361" max="15361" width="14.7109375" customWidth="1"/>
    <col min="15362" max="15377" width="4.85546875" customWidth="1"/>
    <col min="15379" max="15379" width="47.140625" customWidth="1"/>
    <col min="15617" max="15617" width="14.7109375" customWidth="1"/>
    <col min="15618" max="15633" width="4.85546875" customWidth="1"/>
    <col min="15635" max="15635" width="47.140625" customWidth="1"/>
    <col min="15873" max="15873" width="14.7109375" customWidth="1"/>
    <col min="15874" max="15889" width="4.85546875" customWidth="1"/>
    <col min="15891" max="15891" width="47.140625" customWidth="1"/>
    <col min="16129" max="16129" width="14.7109375" customWidth="1"/>
    <col min="16130" max="16145" width="4.85546875" customWidth="1"/>
    <col min="16147" max="16147" width="47.140625" customWidth="1"/>
  </cols>
  <sheetData>
    <row r="1" spans="1:17" s="1" customFormat="1" ht="15.75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1" customFormat="1" ht="178.5" x14ac:dyDescent="0.25">
      <c r="A2" s="35" t="s">
        <v>1</v>
      </c>
      <c r="B2" s="2" t="s">
        <v>55</v>
      </c>
      <c r="C2" s="2" t="s">
        <v>56</v>
      </c>
      <c r="D2" s="2" t="s">
        <v>2</v>
      </c>
      <c r="E2" s="2" t="s">
        <v>3</v>
      </c>
      <c r="F2" s="2" t="s">
        <v>4</v>
      </c>
      <c r="G2" s="2" t="s">
        <v>52</v>
      </c>
      <c r="H2" s="36" t="s">
        <v>53</v>
      </c>
      <c r="I2" s="3" t="s">
        <v>5</v>
      </c>
      <c r="J2" s="2" t="s">
        <v>6</v>
      </c>
      <c r="K2" s="2" t="s">
        <v>57</v>
      </c>
      <c r="L2" s="2" t="s">
        <v>54</v>
      </c>
      <c r="M2" s="2" t="s">
        <v>65</v>
      </c>
      <c r="N2" s="2" t="s">
        <v>8</v>
      </c>
      <c r="O2" s="2" t="s">
        <v>9</v>
      </c>
      <c r="P2" s="2" t="s">
        <v>10</v>
      </c>
      <c r="Q2" s="2" t="s">
        <v>11</v>
      </c>
    </row>
    <row r="3" spans="1:17" ht="108.75" x14ac:dyDescent="0.25">
      <c r="A3" s="5" t="s">
        <v>59</v>
      </c>
      <c r="B3" s="29" t="s">
        <v>15</v>
      </c>
      <c r="C3" s="29" t="s">
        <v>15</v>
      </c>
      <c r="D3" s="29" t="s">
        <v>49</v>
      </c>
      <c r="E3" s="29" t="s">
        <v>48</v>
      </c>
      <c r="F3" s="29" t="s">
        <v>50</v>
      </c>
      <c r="G3" s="29" t="s">
        <v>15</v>
      </c>
      <c r="H3" s="30" t="s">
        <v>16</v>
      </c>
      <c r="I3" s="29" t="s">
        <v>51</v>
      </c>
      <c r="J3" s="29" t="s">
        <v>17</v>
      </c>
      <c r="K3" s="29" t="s">
        <v>18</v>
      </c>
      <c r="L3" s="29" t="s">
        <v>19</v>
      </c>
      <c r="M3" s="29" t="s">
        <v>20</v>
      </c>
      <c r="N3" s="29" t="s">
        <v>21</v>
      </c>
      <c r="O3" s="29" t="s">
        <v>15</v>
      </c>
      <c r="P3" s="29" t="s">
        <v>15</v>
      </c>
      <c r="Q3" s="29" t="s">
        <v>15</v>
      </c>
    </row>
    <row r="4" spans="1:17" ht="70.5" thickBot="1" x14ac:dyDescent="0.3">
      <c r="A4" s="8" t="s">
        <v>60</v>
      </c>
      <c r="B4" s="43" t="s">
        <v>61</v>
      </c>
      <c r="C4" s="43" t="s">
        <v>61</v>
      </c>
      <c r="D4" s="43" t="s">
        <v>61</v>
      </c>
      <c r="E4" s="43" t="s">
        <v>61</v>
      </c>
      <c r="F4" s="43" t="s">
        <v>61</v>
      </c>
      <c r="G4" s="43" t="s">
        <v>61</v>
      </c>
      <c r="H4" s="43" t="s">
        <v>62</v>
      </c>
      <c r="I4" s="43" t="s">
        <v>62</v>
      </c>
      <c r="J4" s="43" t="s">
        <v>62</v>
      </c>
      <c r="K4" s="43" t="s">
        <v>62</v>
      </c>
      <c r="L4" s="43" t="s">
        <v>62</v>
      </c>
      <c r="M4" s="43" t="s">
        <v>62</v>
      </c>
      <c r="N4" s="43" t="s">
        <v>62</v>
      </c>
      <c r="O4" s="43" t="s">
        <v>62</v>
      </c>
      <c r="P4" s="43" t="s">
        <v>63</v>
      </c>
      <c r="Q4" s="43" t="s">
        <v>63</v>
      </c>
    </row>
    <row r="5" spans="1:17" ht="23.25" x14ac:dyDescent="0.25">
      <c r="A5" s="38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46.5" x14ac:dyDescent="0.25">
      <c r="A6" s="39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38.25" x14ac:dyDescent="0.25">
      <c r="A7" s="13" t="s">
        <v>32</v>
      </c>
      <c r="B7" s="14"/>
      <c r="C7" s="14"/>
      <c r="D7" s="14"/>
      <c r="E7" s="14"/>
      <c r="F7" s="14">
        <v>1</v>
      </c>
      <c r="G7" s="14">
        <v>1</v>
      </c>
      <c r="H7" s="14">
        <v>7</v>
      </c>
      <c r="I7" s="14">
        <v>6</v>
      </c>
      <c r="J7" s="14"/>
      <c r="K7" s="14">
        <v>5</v>
      </c>
      <c r="L7" s="14"/>
      <c r="M7" s="14">
        <v>1</v>
      </c>
      <c r="N7" s="14"/>
      <c r="O7" s="14">
        <v>5</v>
      </c>
      <c r="P7" s="14"/>
      <c r="Q7" s="14">
        <v>37</v>
      </c>
    </row>
    <row r="8" spans="1:17" ht="30" x14ac:dyDescent="0.25">
      <c r="A8" s="17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3</v>
      </c>
      <c r="P8" s="14">
        <v>2</v>
      </c>
      <c r="Q8" s="14"/>
    </row>
    <row r="9" spans="1:17" ht="45" x14ac:dyDescent="0.25">
      <c r="A9" s="17" t="s">
        <v>34</v>
      </c>
      <c r="B9" s="14"/>
      <c r="C9" s="14"/>
      <c r="D9" s="14"/>
      <c r="E9" s="14"/>
      <c r="F9" s="14"/>
      <c r="G9" s="14"/>
      <c r="H9" s="14">
        <v>10</v>
      </c>
      <c r="I9" s="14">
        <v>9</v>
      </c>
      <c r="J9" s="14"/>
      <c r="K9" s="14"/>
      <c r="L9" s="14">
        <v>1</v>
      </c>
      <c r="M9" s="14"/>
      <c r="N9" s="14"/>
      <c r="O9" s="14">
        <v>3</v>
      </c>
      <c r="P9" s="14"/>
      <c r="Q9" s="14"/>
    </row>
    <row r="10" spans="1:17" ht="30" x14ac:dyDescent="0.25">
      <c r="A10" s="17" t="s">
        <v>35</v>
      </c>
      <c r="B10" s="14"/>
      <c r="C10" s="14"/>
      <c r="D10" s="14">
        <v>1</v>
      </c>
      <c r="E10" s="14"/>
      <c r="F10" s="14"/>
      <c r="G10" s="14"/>
      <c r="H10" s="14">
        <v>5</v>
      </c>
      <c r="I10" s="14"/>
      <c r="J10" s="14"/>
      <c r="K10" s="14">
        <v>2</v>
      </c>
      <c r="L10" s="14"/>
      <c r="M10" s="14">
        <v>1</v>
      </c>
      <c r="N10" s="14">
        <v>1</v>
      </c>
      <c r="O10" s="14">
        <v>25</v>
      </c>
      <c r="P10" s="14">
        <v>37</v>
      </c>
      <c r="Q10" s="14">
        <v>42</v>
      </c>
    </row>
    <row r="11" spans="1:17" ht="30" x14ac:dyDescent="0.25">
      <c r="A11" s="17" t="s">
        <v>36</v>
      </c>
      <c r="B11" s="14"/>
      <c r="C11" s="14"/>
      <c r="D11" s="14">
        <v>1</v>
      </c>
      <c r="E11" s="14"/>
      <c r="F11" s="14"/>
      <c r="G11" s="14">
        <v>2</v>
      </c>
      <c r="H11" s="14">
        <v>12</v>
      </c>
      <c r="I11" s="14">
        <v>11</v>
      </c>
      <c r="J11" s="14">
        <v>2</v>
      </c>
      <c r="K11" s="14">
        <v>4</v>
      </c>
      <c r="L11" s="14"/>
      <c r="M11" s="14">
        <v>2</v>
      </c>
      <c r="N11" s="14">
        <v>3</v>
      </c>
      <c r="O11" s="14">
        <v>50</v>
      </c>
      <c r="P11" s="14">
        <v>79</v>
      </c>
      <c r="Q11" s="14">
        <v>65</v>
      </c>
    </row>
    <row r="12" spans="1:17" ht="45" x14ac:dyDescent="0.25">
      <c r="A12" s="17" t="s">
        <v>37</v>
      </c>
      <c r="B12" s="14"/>
      <c r="C12" s="14"/>
      <c r="D12" s="14"/>
      <c r="E12" s="14"/>
      <c r="F12" s="14"/>
      <c r="G12" s="14">
        <v>1</v>
      </c>
      <c r="H12" s="14">
        <v>4</v>
      </c>
      <c r="I12" s="14">
        <v>3</v>
      </c>
      <c r="J12" s="14"/>
      <c r="K12" s="14">
        <v>1</v>
      </c>
      <c r="L12" s="14"/>
      <c r="M12" s="14"/>
      <c r="N12" s="14">
        <v>3</v>
      </c>
      <c r="O12" s="14">
        <v>28</v>
      </c>
      <c r="P12" s="14">
        <v>22</v>
      </c>
      <c r="Q12" s="14">
        <v>18</v>
      </c>
    </row>
    <row r="13" spans="1:17" ht="45" x14ac:dyDescent="0.25">
      <c r="A13" s="18" t="s">
        <v>64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45" x14ac:dyDescent="0.25">
      <c r="A14" s="18" t="s">
        <v>39</v>
      </c>
      <c r="B14" s="14"/>
      <c r="C14" s="14"/>
      <c r="D14" s="14">
        <v>1</v>
      </c>
      <c r="E14" s="14">
        <v>1</v>
      </c>
      <c r="F14" s="14"/>
      <c r="G14" s="14">
        <v>2</v>
      </c>
      <c r="H14" s="14">
        <v>10</v>
      </c>
      <c r="I14" s="14">
        <v>7</v>
      </c>
      <c r="J14" s="14"/>
      <c r="K14" s="14">
        <v>6</v>
      </c>
      <c r="L14" s="14">
        <v>1</v>
      </c>
      <c r="M14" s="14"/>
      <c r="N14" s="14">
        <v>4</v>
      </c>
      <c r="O14" s="14">
        <v>30</v>
      </c>
      <c r="P14" s="14">
        <v>19</v>
      </c>
      <c r="Q14" s="14"/>
    </row>
    <row r="15" spans="1:17" ht="45" x14ac:dyDescent="0.25">
      <c r="A15" s="17" t="s">
        <v>40</v>
      </c>
      <c r="B15" s="37"/>
      <c r="C15" s="37">
        <v>1</v>
      </c>
      <c r="D15" s="14">
        <v>1</v>
      </c>
      <c r="E15" s="14">
        <v>1</v>
      </c>
      <c r="F15" s="14"/>
      <c r="G15" s="14">
        <v>1</v>
      </c>
      <c r="H15" s="14">
        <v>15</v>
      </c>
      <c r="I15" s="14">
        <v>9</v>
      </c>
      <c r="J15" s="37">
        <v>2</v>
      </c>
      <c r="K15" s="14">
        <v>8</v>
      </c>
      <c r="L15" s="14">
        <v>2</v>
      </c>
      <c r="M15" s="14">
        <v>1</v>
      </c>
      <c r="N15" s="14">
        <v>9</v>
      </c>
      <c r="O15" s="14">
        <v>60</v>
      </c>
      <c r="P15" s="14">
        <v>10</v>
      </c>
      <c r="Q15" s="14">
        <v>60</v>
      </c>
    </row>
    <row r="16" spans="1:17" ht="18.75" x14ac:dyDescent="0.25">
      <c r="A16" s="18" t="s">
        <v>41</v>
      </c>
      <c r="B16" s="14"/>
      <c r="C16" s="14"/>
      <c r="D16" s="14"/>
      <c r="E16" s="14"/>
      <c r="F16" s="14"/>
      <c r="G16" s="14"/>
      <c r="H16" s="14"/>
      <c r="I16" s="14">
        <v>8</v>
      </c>
      <c r="J16" s="14"/>
      <c r="K16" s="14">
        <v>2</v>
      </c>
      <c r="L16" s="14"/>
      <c r="M16" s="14"/>
      <c r="N16" s="14"/>
      <c r="O16" s="14">
        <v>48</v>
      </c>
      <c r="P16" s="14"/>
      <c r="Q16" s="14"/>
    </row>
    <row r="17" spans="1:17" ht="18.75" x14ac:dyDescent="0.25">
      <c r="A17" s="18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1</v>
      </c>
      <c r="Q17" s="14"/>
    </row>
    <row r="18" spans="1:17" ht="18.75" x14ac:dyDescent="0.25">
      <c r="A18" s="18" t="s">
        <v>43</v>
      </c>
      <c r="B18" s="14"/>
      <c r="C18" s="14"/>
      <c r="D18" s="14"/>
      <c r="E18" s="14"/>
      <c r="F18" s="14">
        <v>1</v>
      </c>
      <c r="G18" s="14"/>
      <c r="H18" s="14"/>
      <c r="I18" s="14"/>
      <c r="J18" s="14">
        <v>2</v>
      </c>
      <c r="K18" s="14">
        <v>2</v>
      </c>
      <c r="L18" s="14">
        <v>2</v>
      </c>
      <c r="M18" s="14"/>
      <c r="N18" s="14"/>
      <c r="O18" s="14">
        <v>13</v>
      </c>
      <c r="P18" s="14">
        <v>1</v>
      </c>
      <c r="Q18" s="14"/>
    </row>
    <row r="19" spans="1:17" ht="18.75" x14ac:dyDescent="0.25">
      <c r="A19" s="19" t="s">
        <v>44</v>
      </c>
      <c r="B19" s="37"/>
      <c r="C19" s="37"/>
      <c r="D19" s="14"/>
      <c r="E19" s="14"/>
      <c r="F19" s="14"/>
      <c r="G19" s="14"/>
      <c r="H19" s="14">
        <v>10</v>
      </c>
      <c r="I19" s="14"/>
      <c r="J19" s="14">
        <v>2</v>
      </c>
      <c r="K19" s="14">
        <v>2</v>
      </c>
      <c r="L19" s="14"/>
      <c r="M19" s="14"/>
      <c r="N19" s="14"/>
      <c r="O19" s="14">
        <v>38</v>
      </c>
      <c r="P19" s="14">
        <v>24</v>
      </c>
      <c r="Q19" s="14"/>
    </row>
  </sheetData>
  <mergeCells count="17">
    <mergeCell ref="P4:P6"/>
    <mergeCell ref="A1:Q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60" zoomScaleNormal="60" workbookViewId="0">
      <selection activeCell="Z3" sqref="Z3"/>
    </sheetView>
  </sheetViews>
  <sheetFormatPr defaultRowHeight="15" x14ac:dyDescent="0.25"/>
  <cols>
    <col min="1" max="1" width="14.7109375" style="25" customWidth="1"/>
    <col min="2" max="8" width="4.140625" customWidth="1"/>
    <col min="9" max="9" width="5.7109375" customWidth="1"/>
    <col min="10" max="17" width="4.140625" customWidth="1"/>
    <col min="18" max="18" width="6" customWidth="1"/>
    <col min="19" max="19" width="8.28515625" customWidth="1"/>
    <col min="257" max="257" width="14.7109375" customWidth="1"/>
    <col min="258" max="274" width="4.140625" customWidth="1"/>
    <col min="275" max="275" width="5.7109375" customWidth="1"/>
    <col min="513" max="513" width="14.7109375" customWidth="1"/>
    <col min="514" max="530" width="4.140625" customWidth="1"/>
    <col min="531" max="531" width="5.7109375" customWidth="1"/>
    <col min="769" max="769" width="14.7109375" customWidth="1"/>
    <col min="770" max="786" width="4.140625" customWidth="1"/>
    <col min="787" max="787" width="5.7109375" customWidth="1"/>
    <col min="1025" max="1025" width="14.7109375" customWidth="1"/>
    <col min="1026" max="1042" width="4.140625" customWidth="1"/>
    <col min="1043" max="1043" width="5.7109375" customWidth="1"/>
    <col min="1281" max="1281" width="14.7109375" customWidth="1"/>
    <col min="1282" max="1298" width="4.140625" customWidth="1"/>
    <col min="1299" max="1299" width="5.7109375" customWidth="1"/>
    <col min="1537" max="1537" width="14.7109375" customWidth="1"/>
    <col min="1538" max="1554" width="4.140625" customWidth="1"/>
    <col min="1555" max="1555" width="5.7109375" customWidth="1"/>
    <col min="1793" max="1793" width="14.7109375" customWidth="1"/>
    <col min="1794" max="1810" width="4.140625" customWidth="1"/>
    <col min="1811" max="1811" width="5.7109375" customWidth="1"/>
    <col min="2049" max="2049" width="14.7109375" customWidth="1"/>
    <col min="2050" max="2066" width="4.140625" customWidth="1"/>
    <col min="2067" max="2067" width="5.7109375" customWidth="1"/>
    <col min="2305" max="2305" width="14.7109375" customWidth="1"/>
    <col min="2306" max="2322" width="4.140625" customWidth="1"/>
    <col min="2323" max="2323" width="5.7109375" customWidth="1"/>
    <col min="2561" max="2561" width="14.7109375" customWidth="1"/>
    <col min="2562" max="2578" width="4.140625" customWidth="1"/>
    <col min="2579" max="2579" width="5.7109375" customWidth="1"/>
    <col min="2817" max="2817" width="14.7109375" customWidth="1"/>
    <col min="2818" max="2834" width="4.140625" customWidth="1"/>
    <col min="2835" max="2835" width="5.7109375" customWidth="1"/>
    <col min="3073" max="3073" width="14.7109375" customWidth="1"/>
    <col min="3074" max="3090" width="4.140625" customWidth="1"/>
    <col min="3091" max="3091" width="5.7109375" customWidth="1"/>
    <col min="3329" max="3329" width="14.7109375" customWidth="1"/>
    <col min="3330" max="3346" width="4.140625" customWidth="1"/>
    <col min="3347" max="3347" width="5.7109375" customWidth="1"/>
    <col min="3585" max="3585" width="14.7109375" customWidth="1"/>
    <col min="3586" max="3602" width="4.140625" customWidth="1"/>
    <col min="3603" max="3603" width="5.7109375" customWidth="1"/>
    <col min="3841" max="3841" width="14.7109375" customWidth="1"/>
    <col min="3842" max="3858" width="4.140625" customWidth="1"/>
    <col min="3859" max="3859" width="5.7109375" customWidth="1"/>
    <col min="4097" max="4097" width="14.7109375" customWidth="1"/>
    <col min="4098" max="4114" width="4.140625" customWidth="1"/>
    <col min="4115" max="4115" width="5.7109375" customWidth="1"/>
    <col min="4353" max="4353" width="14.7109375" customWidth="1"/>
    <col min="4354" max="4370" width="4.140625" customWidth="1"/>
    <col min="4371" max="4371" width="5.7109375" customWidth="1"/>
    <col min="4609" max="4609" width="14.7109375" customWidth="1"/>
    <col min="4610" max="4626" width="4.140625" customWidth="1"/>
    <col min="4627" max="4627" width="5.7109375" customWidth="1"/>
    <col min="4865" max="4865" width="14.7109375" customWidth="1"/>
    <col min="4866" max="4882" width="4.140625" customWidth="1"/>
    <col min="4883" max="4883" width="5.7109375" customWidth="1"/>
    <col min="5121" max="5121" width="14.7109375" customWidth="1"/>
    <col min="5122" max="5138" width="4.140625" customWidth="1"/>
    <col min="5139" max="5139" width="5.7109375" customWidth="1"/>
    <col min="5377" max="5377" width="14.7109375" customWidth="1"/>
    <col min="5378" max="5394" width="4.140625" customWidth="1"/>
    <col min="5395" max="5395" width="5.7109375" customWidth="1"/>
    <col min="5633" max="5633" width="14.7109375" customWidth="1"/>
    <col min="5634" max="5650" width="4.140625" customWidth="1"/>
    <col min="5651" max="5651" width="5.7109375" customWidth="1"/>
    <col min="5889" max="5889" width="14.7109375" customWidth="1"/>
    <col min="5890" max="5906" width="4.140625" customWidth="1"/>
    <col min="5907" max="5907" width="5.7109375" customWidth="1"/>
    <col min="6145" max="6145" width="14.7109375" customWidth="1"/>
    <col min="6146" max="6162" width="4.140625" customWidth="1"/>
    <col min="6163" max="6163" width="5.7109375" customWidth="1"/>
    <col min="6401" max="6401" width="14.7109375" customWidth="1"/>
    <col min="6402" max="6418" width="4.140625" customWidth="1"/>
    <col min="6419" max="6419" width="5.7109375" customWidth="1"/>
    <col min="6657" max="6657" width="14.7109375" customWidth="1"/>
    <col min="6658" max="6674" width="4.140625" customWidth="1"/>
    <col min="6675" max="6675" width="5.7109375" customWidth="1"/>
    <col min="6913" max="6913" width="14.7109375" customWidth="1"/>
    <col min="6914" max="6930" width="4.140625" customWidth="1"/>
    <col min="6931" max="6931" width="5.7109375" customWidth="1"/>
    <col min="7169" max="7169" width="14.7109375" customWidth="1"/>
    <col min="7170" max="7186" width="4.140625" customWidth="1"/>
    <col min="7187" max="7187" width="5.7109375" customWidth="1"/>
    <col min="7425" max="7425" width="14.7109375" customWidth="1"/>
    <col min="7426" max="7442" width="4.140625" customWidth="1"/>
    <col min="7443" max="7443" width="5.7109375" customWidth="1"/>
    <col min="7681" max="7681" width="14.7109375" customWidth="1"/>
    <col min="7682" max="7698" width="4.140625" customWidth="1"/>
    <col min="7699" max="7699" width="5.7109375" customWidth="1"/>
    <col min="7937" max="7937" width="14.7109375" customWidth="1"/>
    <col min="7938" max="7954" width="4.140625" customWidth="1"/>
    <col min="7955" max="7955" width="5.7109375" customWidth="1"/>
    <col min="8193" max="8193" width="14.7109375" customWidth="1"/>
    <col min="8194" max="8210" width="4.140625" customWidth="1"/>
    <col min="8211" max="8211" width="5.7109375" customWidth="1"/>
    <col min="8449" max="8449" width="14.7109375" customWidth="1"/>
    <col min="8450" max="8466" width="4.140625" customWidth="1"/>
    <col min="8467" max="8467" width="5.7109375" customWidth="1"/>
    <col min="8705" max="8705" width="14.7109375" customWidth="1"/>
    <col min="8706" max="8722" width="4.140625" customWidth="1"/>
    <col min="8723" max="8723" width="5.7109375" customWidth="1"/>
    <col min="8961" max="8961" width="14.7109375" customWidth="1"/>
    <col min="8962" max="8978" width="4.140625" customWidth="1"/>
    <col min="8979" max="8979" width="5.7109375" customWidth="1"/>
    <col min="9217" max="9217" width="14.7109375" customWidth="1"/>
    <col min="9218" max="9234" width="4.140625" customWidth="1"/>
    <col min="9235" max="9235" width="5.7109375" customWidth="1"/>
    <col min="9473" max="9473" width="14.7109375" customWidth="1"/>
    <col min="9474" max="9490" width="4.140625" customWidth="1"/>
    <col min="9491" max="9491" width="5.7109375" customWidth="1"/>
    <col min="9729" max="9729" width="14.7109375" customWidth="1"/>
    <col min="9730" max="9746" width="4.140625" customWidth="1"/>
    <col min="9747" max="9747" width="5.7109375" customWidth="1"/>
    <col min="9985" max="9985" width="14.7109375" customWidth="1"/>
    <col min="9986" max="10002" width="4.140625" customWidth="1"/>
    <col min="10003" max="10003" width="5.7109375" customWidth="1"/>
    <col min="10241" max="10241" width="14.7109375" customWidth="1"/>
    <col min="10242" max="10258" width="4.140625" customWidth="1"/>
    <col min="10259" max="10259" width="5.7109375" customWidth="1"/>
    <col min="10497" max="10497" width="14.7109375" customWidth="1"/>
    <col min="10498" max="10514" width="4.140625" customWidth="1"/>
    <col min="10515" max="10515" width="5.7109375" customWidth="1"/>
    <col min="10753" max="10753" width="14.7109375" customWidth="1"/>
    <col min="10754" max="10770" width="4.140625" customWidth="1"/>
    <col min="10771" max="10771" width="5.7109375" customWidth="1"/>
    <col min="11009" max="11009" width="14.7109375" customWidth="1"/>
    <col min="11010" max="11026" width="4.140625" customWidth="1"/>
    <col min="11027" max="11027" width="5.7109375" customWidth="1"/>
    <col min="11265" max="11265" width="14.7109375" customWidth="1"/>
    <col min="11266" max="11282" width="4.140625" customWidth="1"/>
    <col min="11283" max="11283" width="5.7109375" customWidth="1"/>
    <col min="11521" max="11521" width="14.7109375" customWidth="1"/>
    <col min="11522" max="11538" width="4.140625" customWidth="1"/>
    <col min="11539" max="11539" width="5.7109375" customWidth="1"/>
    <col min="11777" max="11777" width="14.7109375" customWidth="1"/>
    <col min="11778" max="11794" width="4.140625" customWidth="1"/>
    <col min="11795" max="11795" width="5.7109375" customWidth="1"/>
    <col min="12033" max="12033" width="14.7109375" customWidth="1"/>
    <col min="12034" max="12050" width="4.140625" customWidth="1"/>
    <col min="12051" max="12051" width="5.7109375" customWidth="1"/>
    <col min="12289" max="12289" width="14.7109375" customWidth="1"/>
    <col min="12290" max="12306" width="4.140625" customWidth="1"/>
    <col min="12307" max="12307" width="5.7109375" customWidth="1"/>
    <col min="12545" max="12545" width="14.7109375" customWidth="1"/>
    <col min="12546" max="12562" width="4.140625" customWidth="1"/>
    <col min="12563" max="12563" width="5.7109375" customWidth="1"/>
    <col min="12801" max="12801" width="14.7109375" customWidth="1"/>
    <col min="12802" max="12818" width="4.140625" customWidth="1"/>
    <col min="12819" max="12819" width="5.7109375" customWidth="1"/>
    <col min="13057" max="13057" width="14.7109375" customWidth="1"/>
    <col min="13058" max="13074" width="4.140625" customWidth="1"/>
    <col min="13075" max="13075" width="5.7109375" customWidth="1"/>
    <col min="13313" max="13313" width="14.7109375" customWidth="1"/>
    <col min="13314" max="13330" width="4.140625" customWidth="1"/>
    <col min="13331" max="13331" width="5.7109375" customWidth="1"/>
    <col min="13569" max="13569" width="14.7109375" customWidth="1"/>
    <col min="13570" max="13586" width="4.140625" customWidth="1"/>
    <col min="13587" max="13587" width="5.7109375" customWidth="1"/>
    <col min="13825" max="13825" width="14.7109375" customWidth="1"/>
    <col min="13826" max="13842" width="4.140625" customWidth="1"/>
    <col min="13843" max="13843" width="5.7109375" customWidth="1"/>
    <col min="14081" max="14081" width="14.7109375" customWidth="1"/>
    <col min="14082" max="14098" width="4.140625" customWidth="1"/>
    <col min="14099" max="14099" width="5.7109375" customWidth="1"/>
    <col min="14337" max="14337" width="14.7109375" customWidth="1"/>
    <col min="14338" max="14354" width="4.140625" customWidth="1"/>
    <col min="14355" max="14355" width="5.7109375" customWidth="1"/>
    <col min="14593" max="14593" width="14.7109375" customWidth="1"/>
    <col min="14594" max="14610" width="4.140625" customWidth="1"/>
    <col min="14611" max="14611" width="5.7109375" customWidth="1"/>
    <col min="14849" max="14849" width="14.7109375" customWidth="1"/>
    <col min="14850" max="14866" width="4.140625" customWidth="1"/>
    <col min="14867" max="14867" width="5.7109375" customWidth="1"/>
    <col min="15105" max="15105" width="14.7109375" customWidth="1"/>
    <col min="15106" max="15122" width="4.140625" customWidth="1"/>
    <col min="15123" max="15123" width="5.7109375" customWidth="1"/>
    <col min="15361" max="15361" width="14.7109375" customWidth="1"/>
    <col min="15362" max="15378" width="4.140625" customWidth="1"/>
    <col min="15379" max="15379" width="5.7109375" customWidth="1"/>
    <col min="15617" max="15617" width="14.7109375" customWidth="1"/>
    <col min="15618" max="15634" width="4.140625" customWidth="1"/>
    <col min="15635" max="15635" width="5.7109375" customWidth="1"/>
    <col min="15873" max="15873" width="14.7109375" customWidth="1"/>
    <col min="15874" max="15890" width="4.140625" customWidth="1"/>
    <col min="15891" max="15891" width="5.7109375" customWidth="1"/>
    <col min="16129" max="16129" width="14.7109375" customWidth="1"/>
    <col min="16130" max="16146" width="4.140625" customWidth="1"/>
    <col min="16147" max="16147" width="5.7109375" customWidth="1"/>
  </cols>
  <sheetData>
    <row r="1" spans="1:21" s="1" customForma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9"/>
      <c r="R1" s="49"/>
      <c r="S1" s="50"/>
    </row>
    <row r="2" spans="1:21" s="1" customFormat="1" ht="160.5" x14ac:dyDescent="0.25">
      <c r="A2" s="31" t="s">
        <v>1</v>
      </c>
      <c r="B2" s="32" t="s">
        <v>55</v>
      </c>
      <c r="C2" s="32" t="s">
        <v>56</v>
      </c>
      <c r="D2" s="32" t="s">
        <v>2</v>
      </c>
      <c r="E2" s="32" t="s">
        <v>3</v>
      </c>
      <c r="F2" s="32" t="s">
        <v>4</v>
      </c>
      <c r="G2" s="32" t="s">
        <v>52</v>
      </c>
      <c r="H2" s="33" t="s">
        <v>53</v>
      </c>
      <c r="I2" s="34" t="s">
        <v>5</v>
      </c>
      <c r="J2" s="32" t="s">
        <v>6</v>
      </c>
      <c r="K2" s="32" t="s">
        <v>57</v>
      </c>
      <c r="L2" s="32" t="s">
        <v>54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51" t="s">
        <v>12</v>
      </c>
      <c r="S2" s="4" t="s">
        <v>13</v>
      </c>
    </row>
    <row r="3" spans="1:21" ht="114" thickBot="1" x14ac:dyDescent="0.35">
      <c r="A3" s="26" t="s">
        <v>14</v>
      </c>
      <c r="B3" s="27" t="s">
        <v>15</v>
      </c>
      <c r="C3" s="27" t="s">
        <v>15</v>
      </c>
      <c r="D3" s="27" t="s">
        <v>49</v>
      </c>
      <c r="E3" s="27" t="s">
        <v>48</v>
      </c>
      <c r="F3" s="27" t="s">
        <v>50</v>
      </c>
      <c r="G3" s="27" t="s">
        <v>15</v>
      </c>
      <c r="H3" s="28" t="s">
        <v>16</v>
      </c>
      <c r="I3" s="27" t="s">
        <v>51</v>
      </c>
      <c r="J3" s="27" t="s">
        <v>17</v>
      </c>
      <c r="K3" s="27" t="s">
        <v>18</v>
      </c>
      <c r="L3" s="27" t="s">
        <v>19</v>
      </c>
      <c r="M3" s="27" t="s">
        <v>20</v>
      </c>
      <c r="N3" s="27" t="s">
        <v>21</v>
      </c>
      <c r="O3" s="27" t="s">
        <v>15</v>
      </c>
      <c r="P3" s="27" t="s">
        <v>15</v>
      </c>
      <c r="Q3" s="27" t="s">
        <v>15</v>
      </c>
      <c r="R3" s="52"/>
      <c r="S3" s="6">
        <f>H21/R21</f>
        <v>7.147962830593281</v>
      </c>
      <c r="U3" s="7"/>
    </row>
    <row r="4" spans="1:21" ht="44.25" thickBot="1" x14ac:dyDescent="0.3">
      <c r="A4" s="8" t="s">
        <v>22</v>
      </c>
      <c r="B4" s="54" t="s">
        <v>23</v>
      </c>
      <c r="C4" s="56" t="s">
        <v>23</v>
      </c>
      <c r="D4" s="56" t="s">
        <v>23</v>
      </c>
      <c r="E4" s="56" t="s">
        <v>23</v>
      </c>
      <c r="F4" s="56" t="s">
        <v>23</v>
      </c>
      <c r="G4" s="56" t="s">
        <v>23</v>
      </c>
      <c r="H4" s="56" t="s">
        <v>24</v>
      </c>
      <c r="I4" s="56" t="s">
        <v>24</v>
      </c>
      <c r="J4" s="56" t="s">
        <v>25</v>
      </c>
      <c r="K4" s="56" t="s">
        <v>25</v>
      </c>
      <c r="L4" s="56" t="s">
        <v>26</v>
      </c>
      <c r="M4" s="56" t="s">
        <v>26</v>
      </c>
      <c r="N4" s="56" t="s">
        <v>25</v>
      </c>
      <c r="O4" s="56" t="s">
        <v>27</v>
      </c>
      <c r="P4" s="56" t="s">
        <v>28</v>
      </c>
      <c r="Q4" s="56" t="s">
        <v>28</v>
      </c>
      <c r="R4" s="52"/>
      <c r="S4" s="60" t="s">
        <v>29</v>
      </c>
    </row>
    <row r="5" spans="1:21" ht="20.25" x14ac:dyDescent="0.25">
      <c r="A5" s="9" t="s">
        <v>30</v>
      </c>
      <c r="B5" s="5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2"/>
      <c r="S5" s="61"/>
    </row>
    <row r="6" spans="1:21" ht="20.25" x14ac:dyDescent="0.25">
      <c r="A6" s="10" t="s">
        <v>31</v>
      </c>
      <c r="B6" s="11">
        <v>50</v>
      </c>
      <c r="C6" s="11">
        <v>30</v>
      </c>
      <c r="D6" s="11">
        <v>12</v>
      </c>
      <c r="E6" s="11">
        <v>12</v>
      </c>
      <c r="F6" s="11">
        <v>12</v>
      </c>
      <c r="G6" s="11">
        <v>6</v>
      </c>
      <c r="H6" s="11">
        <v>1</v>
      </c>
      <c r="I6" s="11">
        <v>1</v>
      </c>
      <c r="J6" s="11">
        <v>15</v>
      </c>
      <c r="K6" s="11">
        <v>10</v>
      </c>
      <c r="L6" s="11">
        <v>3</v>
      </c>
      <c r="M6" s="12">
        <v>3</v>
      </c>
      <c r="N6" s="11">
        <v>6</v>
      </c>
      <c r="O6" s="11">
        <v>1</v>
      </c>
      <c r="P6" s="11">
        <v>1</v>
      </c>
      <c r="Q6" s="11">
        <v>1</v>
      </c>
      <c r="R6" s="53"/>
      <c r="S6" s="62"/>
    </row>
    <row r="7" spans="1:21" ht="38.25" x14ac:dyDescent="0.25">
      <c r="A7" s="13" t="s">
        <v>32</v>
      </c>
      <c r="B7" s="14">
        <f>B6*[1]Účast!B7</f>
        <v>0</v>
      </c>
      <c r="C7" s="14">
        <f>C6*[1]Účast!C7</f>
        <v>0</v>
      </c>
      <c r="D7" s="14">
        <f>D6*[1]Účast!D7</f>
        <v>0</v>
      </c>
      <c r="E7" s="14">
        <f>E6*[1]Účast!E7</f>
        <v>0</v>
      </c>
      <c r="F7" s="14">
        <f>F6*[1]Účast!F7</f>
        <v>12</v>
      </c>
      <c r="G7" s="14">
        <f>G6*[1]Účast!G7</f>
        <v>6</v>
      </c>
      <c r="H7" s="14">
        <f>H6*[1]Účast!H7</f>
        <v>7</v>
      </c>
      <c r="I7" s="14">
        <f>I6*[1]Účast!I7</f>
        <v>6</v>
      </c>
      <c r="J7" s="14">
        <f>J6*[1]Účast!J7</f>
        <v>0</v>
      </c>
      <c r="K7" s="14">
        <f>K6*[1]Účast!K7</f>
        <v>50</v>
      </c>
      <c r="L7" s="14">
        <f>L6*[1]Účast!L7</f>
        <v>0</v>
      </c>
      <c r="M7" s="14">
        <f>M6*[1]Účast!M7</f>
        <v>3</v>
      </c>
      <c r="N7" s="14">
        <f>N6*[1]Účast!N7</f>
        <v>0</v>
      </c>
      <c r="O7" s="14">
        <f>O6*[1]Účast!O7</f>
        <v>5</v>
      </c>
      <c r="P7" s="14">
        <f>INT(P6/2*[1]Účast!P7)</f>
        <v>0</v>
      </c>
      <c r="Q7" s="14">
        <f>INT(Q6/2*[1]Účast!Q7)</f>
        <v>18</v>
      </c>
      <c r="R7" s="15">
        <f t="shared" ref="R7:R19" si="0">SUM(B7:Q7)</f>
        <v>107</v>
      </c>
      <c r="S7" s="16">
        <f>R7*S3</f>
        <v>764.83202287348104</v>
      </c>
    </row>
    <row r="8" spans="1:21" ht="30" x14ac:dyDescent="0.25">
      <c r="A8" s="17" t="s">
        <v>33</v>
      </c>
      <c r="B8" s="14">
        <f>B6*[1]Účast!B8</f>
        <v>0</v>
      </c>
      <c r="C8" s="14">
        <f>C6*[1]Účast!C8</f>
        <v>0</v>
      </c>
      <c r="D8" s="14">
        <f>D6*[1]Účast!D8</f>
        <v>0</v>
      </c>
      <c r="E8" s="14">
        <f>E6*[1]Účast!E8</f>
        <v>0</v>
      </c>
      <c r="F8" s="14">
        <f>F6*[1]Účast!F8</f>
        <v>0</v>
      </c>
      <c r="G8" s="14">
        <f>G6*[1]Účast!G8</f>
        <v>0</v>
      </c>
      <c r="H8" s="14">
        <f>H6*[1]Účast!H8</f>
        <v>0</v>
      </c>
      <c r="I8" s="14">
        <f>I6*[1]Účast!I8</f>
        <v>0</v>
      </c>
      <c r="J8" s="14">
        <f>J6*[1]Účast!J8</f>
        <v>0</v>
      </c>
      <c r="K8" s="14">
        <f>K6*[1]Účast!K8</f>
        <v>0</v>
      </c>
      <c r="L8" s="14">
        <f>L6*[1]Účast!L8</f>
        <v>0</v>
      </c>
      <c r="M8" s="14">
        <f>M6*[1]Účast!M8</f>
        <v>0</v>
      </c>
      <c r="N8" s="14">
        <f>N6*[1]Účast!N8</f>
        <v>0</v>
      </c>
      <c r="O8" s="14">
        <f>O6*[1]Účast!O8</f>
        <v>3</v>
      </c>
      <c r="P8" s="14">
        <f>INT(P6/2*[1]Účast!P8)</f>
        <v>1</v>
      </c>
      <c r="Q8" s="14">
        <f>INT(Q6/2*[1]Účast!Q8)</f>
        <v>0</v>
      </c>
      <c r="R8" s="15">
        <f t="shared" si="0"/>
        <v>4</v>
      </c>
      <c r="S8" s="16">
        <f>R8*S3</f>
        <v>28.591851322373124</v>
      </c>
    </row>
    <row r="9" spans="1:21" ht="45" x14ac:dyDescent="0.25">
      <c r="A9" s="17" t="s">
        <v>34</v>
      </c>
      <c r="B9" s="14">
        <f>B6*[1]Účast!B9</f>
        <v>0</v>
      </c>
      <c r="C9" s="14">
        <f>C6*[1]Účast!C9</f>
        <v>0</v>
      </c>
      <c r="D9" s="14">
        <f>D6*[1]Účast!D9</f>
        <v>0</v>
      </c>
      <c r="E9" s="14">
        <f>E6*[1]Účast!E9</f>
        <v>0</v>
      </c>
      <c r="F9" s="14">
        <f>F6*[1]Účast!F9</f>
        <v>0</v>
      </c>
      <c r="G9" s="14">
        <f>G6*[1]Účast!G9</f>
        <v>0</v>
      </c>
      <c r="H9" s="14">
        <f>H6*[1]Účast!H9</f>
        <v>10</v>
      </c>
      <c r="I9" s="14">
        <f>I6*[1]Účast!I9</f>
        <v>9</v>
      </c>
      <c r="J9" s="14">
        <f>J6*[1]Účast!J9</f>
        <v>0</v>
      </c>
      <c r="K9" s="14">
        <f>K6*[1]Účast!K9</f>
        <v>0</v>
      </c>
      <c r="L9" s="14">
        <f>L6*[1]Účast!L9</f>
        <v>3</v>
      </c>
      <c r="M9" s="14">
        <f>M6*[1]Účast!M9</f>
        <v>0</v>
      </c>
      <c r="N9" s="14">
        <f>N6*[1]Účast!N9</f>
        <v>0</v>
      </c>
      <c r="O9" s="14">
        <f>O6*[1]Účast!O9</f>
        <v>3</v>
      </c>
      <c r="P9" s="14">
        <f>INT(P6/2*[1]Účast!P9)</f>
        <v>0</v>
      </c>
      <c r="Q9" s="14">
        <f>INT(Q6/2*[1]Účast!Q9)</f>
        <v>0</v>
      </c>
      <c r="R9" s="15">
        <f t="shared" si="0"/>
        <v>25</v>
      </c>
      <c r="S9" s="16">
        <f>R9*S3</f>
        <v>178.69907076483202</v>
      </c>
    </row>
    <row r="10" spans="1:21" ht="30" x14ac:dyDescent="0.25">
      <c r="A10" s="17" t="s">
        <v>35</v>
      </c>
      <c r="B10" s="14">
        <f>B6*[1]Účast!B10</f>
        <v>0</v>
      </c>
      <c r="C10" s="14">
        <f>C6*[1]Účast!C10</f>
        <v>0</v>
      </c>
      <c r="D10" s="14">
        <f>D6*[1]Účast!D10</f>
        <v>12</v>
      </c>
      <c r="E10" s="14">
        <f>E6*[1]Účast!E10</f>
        <v>0</v>
      </c>
      <c r="F10" s="14">
        <f>F6*[1]Účast!F10</f>
        <v>0</v>
      </c>
      <c r="G10" s="14">
        <f>G6*[1]Účast!G10</f>
        <v>0</v>
      </c>
      <c r="H10" s="14">
        <f>H6*[1]Účast!H10</f>
        <v>5</v>
      </c>
      <c r="I10" s="14">
        <f>I6*[1]Účast!I10</f>
        <v>0</v>
      </c>
      <c r="J10" s="14">
        <f>J6*[1]Účast!J10</f>
        <v>0</v>
      </c>
      <c r="K10" s="14">
        <f>K6*[1]Účast!K10</f>
        <v>20</v>
      </c>
      <c r="L10" s="14">
        <f>L6*[1]Účast!L10</f>
        <v>0</v>
      </c>
      <c r="M10" s="14">
        <f>M6*[1]Účast!M10</f>
        <v>3</v>
      </c>
      <c r="N10" s="14">
        <f>N6*[1]Účast!N10</f>
        <v>6</v>
      </c>
      <c r="O10" s="14">
        <f>O6*[1]Účast!O10</f>
        <v>25</v>
      </c>
      <c r="P10" s="14">
        <f>INT(P6/2*[1]Účast!P10)</f>
        <v>18</v>
      </c>
      <c r="Q10" s="14">
        <f>INT(Q6/2*[1]Účast!Q10)</f>
        <v>21</v>
      </c>
      <c r="R10" s="15">
        <f t="shared" si="0"/>
        <v>110</v>
      </c>
      <c r="S10" s="16">
        <f>R10*S3</f>
        <v>786.27591136526087</v>
      </c>
    </row>
    <row r="11" spans="1:21" ht="30" x14ac:dyDescent="0.25">
      <c r="A11" s="17" t="s">
        <v>36</v>
      </c>
      <c r="B11" s="14">
        <f>B6*[1]Účast!B11</f>
        <v>0</v>
      </c>
      <c r="C11" s="14">
        <f>C6*[1]Účast!C11</f>
        <v>0</v>
      </c>
      <c r="D11" s="14">
        <f>D6*[1]Účast!D11</f>
        <v>12</v>
      </c>
      <c r="E11" s="14">
        <f>E6*[1]Účast!E11</f>
        <v>0</v>
      </c>
      <c r="F11" s="14">
        <f>F6*[1]Účast!F11</f>
        <v>0</v>
      </c>
      <c r="G11" s="14">
        <f>G6*[1]Účast!G11</f>
        <v>12</v>
      </c>
      <c r="H11" s="14">
        <f>H6*[1]Účast!H11</f>
        <v>12</v>
      </c>
      <c r="I11" s="14">
        <f>I6*[1]Účast!I11</f>
        <v>11</v>
      </c>
      <c r="J11" s="14">
        <f>J6*[1]Účast!J11</f>
        <v>30</v>
      </c>
      <c r="K11" s="14">
        <f>K6*[1]Účast!K11</f>
        <v>40</v>
      </c>
      <c r="L11" s="14">
        <f>L6*[1]Účast!L11</f>
        <v>0</v>
      </c>
      <c r="M11" s="14">
        <f>M6*[1]Účast!M11</f>
        <v>6</v>
      </c>
      <c r="N11" s="14">
        <f>N6*[1]Účast!N11</f>
        <v>18</v>
      </c>
      <c r="O11" s="14">
        <f>O6*[1]Účast!O11</f>
        <v>50</v>
      </c>
      <c r="P11" s="14">
        <f>INT(P6/2*[1]Účast!P11)</f>
        <v>39</v>
      </c>
      <c r="Q11" s="14">
        <f>INT(Q6/2*[1]Účast!Q11)</f>
        <v>32</v>
      </c>
      <c r="R11" s="15">
        <f t="shared" si="0"/>
        <v>262</v>
      </c>
      <c r="S11" s="16">
        <f>R11*S3</f>
        <v>1872.7662616154396</v>
      </c>
    </row>
    <row r="12" spans="1:21" ht="45" x14ac:dyDescent="0.25">
      <c r="A12" s="17" t="s">
        <v>37</v>
      </c>
      <c r="B12" s="14">
        <f>B6*[1]Účast!B12</f>
        <v>0</v>
      </c>
      <c r="C12" s="14">
        <f>C6*[1]Účast!C12</f>
        <v>0</v>
      </c>
      <c r="D12" s="14">
        <f>D6*[1]Účast!D12</f>
        <v>0</v>
      </c>
      <c r="E12" s="14">
        <f>E6*[1]Účast!E12</f>
        <v>0</v>
      </c>
      <c r="F12" s="14">
        <f>F6*[1]Účast!F12</f>
        <v>0</v>
      </c>
      <c r="G12" s="14">
        <f>G6*[1]Účast!G12</f>
        <v>6</v>
      </c>
      <c r="H12" s="14">
        <f>H6*[1]Účast!H12</f>
        <v>4</v>
      </c>
      <c r="I12" s="14">
        <f>I6*[1]Účast!I12</f>
        <v>3</v>
      </c>
      <c r="J12" s="14">
        <f>J6*[1]Účast!J12</f>
        <v>0</v>
      </c>
      <c r="K12" s="14">
        <f>K6*[1]Účast!K12</f>
        <v>10</v>
      </c>
      <c r="L12" s="14">
        <f>L6*[1]Účast!L12</f>
        <v>0</v>
      </c>
      <c r="M12" s="14">
        <f>M6*[1]Účast!M12</f>
        <v>0</v>
      </c>
      <c r="N12" s="14">
        <f>N6*[1]Účast!N12</f>
        <v>18</v>
      </c>
      <c r="O12" s="14">
        <f>O6*[1]Účast!O12</f>
        <v>28</v>
      </c>
      <c r="P12" s="14">
        <f>INT(P6/2*[1]Účast!P12)</f>
        <v>11</v>
      </c>
      <c r="Q12" s="14">
        <f>INT(Q6/2*[1]Účast!Q12)</f>
        <v>9</v>
      </c>
      <c r="R12" s="15">
        <f t="shared" si="0"/>
        <v>89</v>
      </c>
      <c r="S12" s="16">
        <f>R12*S3</f>
        <v>636.16869192280205</v>
      </c>
    </row>
    <row r="13" spans="1:21" ht="30" x14ac:dyDescent="0.25">
      <c r="A13" s="18" t="s">
        <v>38</v>
      </c>
      <c r="B13" s="14">
        <f>B6*[1]Účast!B13</f>
        <v>0</v>
      </c>
      <c r="C13" s="14">
        <f>C6*[1]Účast!C13</f>
        <v>0</v>
      </c>
      <c r="D13" s="14">
        <f>D6*[1]Účast!D13</f>
        <v>0</v>
      </c>
      <c r="E13" s="14">
        <f>E6*[1]Účast!E13</f>
        <v>0</v>
      </c>
      <c r="F13" s="14">
        <f>F6*[1]Účast!F13</f>
        <v>0</v>
      </c>
      <c r="G13" s="14">
        <f>G6*[1]Účast!G13</f>
        <v>0</v>
      </c>
      <c r="H13" s="14">
        <f>H6*[1]Účast!H13</f>
        <v>0</v>
      </c>
      <c r="I13" s="14">
        <f>I6*[1]Účast!I13</f>
        <v>0</v>
      </c>
      <c r="J13" s="14">
        <f>J6*[1]Účast!J13</f>
        <v>0</v>
      </c>
      <c r="K13" s="14">
        <f>K6*[1]Účast!K13</f>
        <v>0</v>
      </c>
      <c r="L13" s="14">
        <f>L6*[1]Účast!L13</f>
        <v>0</v>
      </c>
      <c r="M13" s="14">
        <f>M6*[1]Účast!M13</f>
        <v>0</v>
      </c>
      <c r="N13" s="14">
        <f>N6*[1]Účast!N13</f>
        <v>0</v>
      </c>
      <c r="O13" s="14">
        <f>O6*[1]Účast!O13</f>
        <v>0</v>
      </c>
      <c r="P13" s="14">
        <f>INT(P6/2*[1]Účast!P13)</f>
        <v>0</v>
      </c>
      <c r="Q13" s="14">
        <f>INT(Q6/2*[1]Účast!Q13)</f>
        <v>0</v>
      </c>
      <c r="R13" s="15">
        <f t="shared" si="0"/>
        <v>0</v>
      </c>
      <c r="S13" s="16">
        <f>R13*S3</f>
        <v>0</v>
      </c>
    </row>
    <row r="14" spans="1:21" ht="45" x14ac:dyDescent="0.25">
      <c r="A14" s="18" t="s">
        <v>39</v>
      </c>
      <c r="B14" s="14">
        <f>B6*[1]Účast!B14</f>
        <v>0</v>
      </c>
      <c r="C14" s="14">
        <f>C6*[1]Účast!C14</f>
        <v>0</v>
      </c>
      <c r="D14" s="14">
        <f>D6*[1]Účast!D14</f>
        <v>12</v>
      </c>
      <c r="E14" s="14">
        <f>E6*[1]Účast!E14</f>
        <v>12</v>
      </c>
      <c r="F14" s="14">
        <f>F6*[1]Účast!F14</f>
        <v>0</v>
      </c>
      <c r="G14" s="14">
        <f>G6*[1]Účast!G14</f>
        <v>12</v>
      </c>
      <c r="H14" s="14">
        <f>H6*[1]Účast!H14</f>
        <v>10</v>
      </c>
      <c r="I14" s="14">
        <f>I6*[1]Účast!I14</f>
        <v>7</v>
      </c>
      <c r="J14" s="14">
        <f>J6*[1]Účast!J14</f>
        <v>0</v>
      </c>
      <c r="K14" s="14">
        <f>K6*[1]Účast!K14</f>
        <v>60</v>
      </c>
      <c r="L14" s="14">
        <f>L6*[1]Účast!L14</f>
        <v>3</v>
      </c>
      <c r="M14" s="14">
        <f>M6*[1]Účast!M14</f>
        <v>0</v>
      </c>
      <c r="N14" s="14">
        <f>N6*[1]Účast!N14</f>
        <v>24</v>
      </c>
      <c r="O14" s="14">
        <f>O6*[1]Účast!O14</f>
        <v>30</v>
      </c>
      <c r="P14" s="14">
        <f>INT(P6/2*[1]Účast!P14)</f>
        <v>9</v>
      </c>
      <c r="Q14" s="14">
        <f>INT(Q6/2*[1]Účast!Q14)</f>
        <v>0</v>
      </c>
      <c r="R14" s="15">
        <f t="shared" si="0"/>
        <v>179</v>
      </c>
      <c r="S14" s="16">
        <f>R14*S3</f>
        <v>1279.4853466761972</v>
      </c>
    </row>
    <row r="15" spans="1:21" ht="45" x14ac:dyDescent="0.25">
      <c r="A15" s="17" t="s">
        <v>40</v>
      </c>
      <c r="B15" s="14">
        <f>B6*[1]Účast!B15</f>
        <v>0</v>
      </c>
      <c r="C15" s="14">
        <f>C6*[1]Účast!C15</f>
        <v>30</v>
      </c>
      <c r="D15" s="14">
        <f>D6*[1]Účast!D15</f>
        <v>12</v>
      </c>
      <c r="E15" s="14">
        <f>E6*[1]Účast!E15</f>
        <v>12</v>
      </c>
      <c r="F15" s="14">
        <f>F6*[1]Účast!F15</f>
        <v>0</v>
      </c>
      <c r="G15" s="14">
        <f>G6*[1]Účast!G15</f>
        <v>6</v>
      </c>
      <c r="H15" s="14">
        <f>H6*[1]Účast!H15</f>
        <v>15</v>
      </c>
      <c r="I15" s="14">
        <f>I6*[1]Účast!I15</f>
        <v>9</v>
      </c>
      <c r="J15" s="14">
        <f>J6*[1]Účast!J15+4</f>
        <v>34</v>
      </c>
      <c r="K15" s="14">
        <f>K6*[1]Účast!K15</f>
        <v>80</v>
      </c>
      <c r="L15" s="14">
        <f>L6*[1]Účast!L15</f>
        <v>6</v>
      </c>
      <c r="M15" s="14">
        <f>M6*[1]Účast!M15</f>
        <v>3</v>
      </c>
      <c r="N15" s="14">
        <f>N6*[1]Účast!N15</f>
        <v>54</v>
      </c>
      <c r="O15" s="14">
        <f>O6*[1]Účast!O15</f>
        <v>60</v>
      </c>
      <c r="P15" s="14">
        <f>INT(P6/2*[1]Účast!P15)</f>
        <v>5</v>
      </c>
      <c r="Q15" s="14">
        <f>INT(Q6/2*[1]Účast!Q15)</f>
        <v>30</v>
      </c>
      <c r="R15" s="15">
        <f>SUM(B15:Q15)</f>
        <v>356</v>
      </c>
      <c r="S15" s="16">
        <f>R15*S3</f>
        <v>2544.6747676912082</v>
      </c>
    </row>
    <row r="16" spans="1:21" ht="18.75" x14ac:dyDescent="0.25">
      <c r="A16" s="18" t="s">
        <v>41</v>
      </c>
      <c r="B16" s="14">
        <f>B6*[1]Účast!B16</f>
        <v>0</v>
      </c>
      <c r="C16" s="14">
        <f>C6*[1]Účast!C16</f>
        <v>0</v>
      </c>
      <c r="D16" s="14">
        <f>D6*[1]Účast!D16</f>
        <v>0</v>
      </c>
      <c r="E16" s="14">
        <f>E6*[1]Účast!E16</f>
        <v>0</v>
      </c>
      <c r="F16" s="14">
        <f>F6*[1]Účast!F16</f>
        <v>0</v>
      </c>
      <c r="G16" s="14">
        <f>G6*[1]Účast!G16</f>
        <v>0</v>
      </c>
      <c r="H16" s="14">
        <f>H6*[1]Účast!H16</f>
        <v>0</v>
      </c>
      <c r="I16" s="14">
        <f>I6*[1]Účast!I16</f>
        <v>8</v>
      </c>
      <c r="J16" s="14">
        <f>J6*[1]Účast!J16</f>
        <v>0</v>
      </c>
      <c r="K16" s="14">
        <f>K6*[1]Účast!K16</f>
        <v>20</v>
      </c>
      <c r="L16" s="14">
        <f>L6*[1]Účast!L16</f>
        <v>0</v>
      </c>
      <c r="M16" s="14">
        <f>M6*[1]Účast!M16</f>
        <v>0</v>
      </c>
      <c r="N16" s="14">
        <f>N6*[1]Účast!N16</f>
        <v>0</v>
      </c>
      <c r="O16" s="14">
        <f>O6*[1]Účast!O16</f>
        <v>48</v>
      </c>
      <c r="P16" s="14">
        <f>INT(P6/2*[1]Účast!P16)</f>
        <v>0</v>
      </c>
      <c r="Q16" s="14">
        <f>INT(Q6/2*[1]Účast!Q16)</f>
        <v>0</v>
      </c>
      <c r="R16" s="15">
        <f>SUM(B16:Q16)</f>
        <v>76</v>
      </c>
      <c r="S16" s="16">
        <f>R16*S3</f>
        <v>543.2451751250893</v>
      </c>
    </row>
    <row r="17" spans="1:19" ht="18.75" x14ac:dyDescent="0.25">
      <c r="A17" s="18" t="s">
        <v>42</v>
      </c>
      <c r="B17" s="14">
        <f>B6*[1]Účast!B17</f>
        <v>0</v>
      </c>
      <c r="C17" s="14">
        <f>C6*[1]Účast!C17</f>
        <v>0</v>
      </c>
      <c r="D17" s="14">
        <f>D6*[1]Účast!D17</f>
        <v>0</v>
      </c>
      <c r="E17" s="14">
        <f>E6*[1]Účast!E17</f>
        <v>0</v>
      </c>
      <c r="F17" s="14">
        <f>F6*[1]Účast!F17</f>
        <v>0</v>
      </c>
      <c r="G17" s="14">
        <f>G6*[1]Účast!G17</f>
        <v>0</v>
      </c>
      <c r="H17" s="14">
        <f>H6*[1]Účast!H17</f>
        <v>0</v>
      </c>
      <c r="I17" s="14">
        <f>I6*[1]Účast!I17</f>
        <v>0</v>
      </c>
      <c r="J17" s="14">
        <f>J6*[1]Účast!J17</f>
        <v>0</v>
      </c>
      <c r="K17" s="14">
        <f>K6*[1]Účast!K17</f>
        <v>0</v>
      </c>
      <c r="L17" s="14">
        <f>L6*[1]Účast!L17</f>
        <v>0</v>
      </c>
      <c r="M17" s="14">
        <f>M6*[1]Účast!M17</f>
        <v>0</v>
      </c>
      <c r="N17" s="14">
        <f>N6*[1]Účast!N17</f>
        <v>0</v>
      </c>
      <c r="O17" s="14">
        <f>O6*[1]Účast!O17</f>
        <v>0</v>
      </c>
      <c r="P17" s="14">
        <f>INT(P6/2*[1]Účast!P17)</f>
        <v>0</v>
      </c>
      <c r="Q17" s="14">
        <f>INT(Q6/2*[1]Účast!Q17)</f>
        <v>0</v>
      </c>
      <c r="R17" s="15">
        <f>SUM(B17:Q17)</f>
        <v>0</v>
      </c>
      <c r="S17" s="16">
        <f>R17*S3</f>
        <v>0</v>
      </c>
    </row>
    <row r="18" spans="1:19" ht="18.75" x14ac:dyDescent="0.25">
      <c r="A18" s="18" t="s">
        <v>43</v>
      </c>
      <c r="B18" s="14">
        <f>B6*[1]Účast!B18</f>
        <v>0</v>
      </c>
      <c r="C18" s="14">
        <f>C6*[1]Účast!C18</f>
        <v>0</v>
      </c>
      <c r="D18" s="14">
        <f>D6*[1]Účast!D18</f>
        <v>0</v>
      </c>
      <c r="E18" s="14">
        <f>E6*[1]Účast!E18</f>
        <v>0</v>
      </c>
      <c r="F18" s="14">
        <f>F6*[1]Účast!F18</f>
        <v>12</v>
      </c>
      <c r="G18" s="14">
        <f>G6*[1]Účast!G18</f>
        <v>0</v>
      </c>
      <c r="H18" s="14">
        <f>H6*[1]Účast!H18</f>
        <v>0</v>
      </c>
      <c r="I18" s="14">
        <f>I6*[1]Účast!I18</f>
        <v>0</v>
      </c>
      <c r="J18" s="14">
        <f>J6*[1]Účast!J18</f>
        <v>30</v>
      </c>
      <c r="K18" s="14">
        <f>K6*[1]Účast!K18</f>
        <v>20</v>
      </c>
      <c r="L18" s="14">
        <f>L6*[1]Účast!L18</f>
        <v>6</v>
      </c>
      <c r="M18" s="14">
        <f>M6*[1]Účast!M18</f>
        <v>0</v>
      </c>
      <c r="N18" s="14">
        <f>N6*[1]Účast!N18</f>
        <v>0</v>
      </c>
      <c r="O18" s="14">
        <f>O6*[1]Účast!O18</f>
        <v>13</v>
      </c>
      <c r="P18" s="14">
        <f>INT(P6/2*[1]Účast!P18)</f>
        <v>0</v>
      </c>
      <c r="Q18" s="14">
        <f>INT(Q6/2*[1]Účast!Q18)</f>
        <v>0</v>
      </c>
      <c r="R18" s="15">
        <f>SUM(B18:Q18)</f>
        <v>81</v>
      </c>
      <c r="S18" s="16">
        <f>R18*S3</f>
        <v>578.98498927805576</v>
      </c>
    </row>
    <row r="19" spans="1:19" ht="18.75" x14ac:dyDescent="0.25">
      <c r="A19" s="19" t="s">
        <v>44</v>
      </c>
      <c r="B19" s="14">
        <f>B6*[1]Účast!B19</f>
        <v>0</v>
      </c>
      <c r="C19" s="14">
        <f>C6*[1]Účast!C19</f>
        <v>0</v>
      </c>
      <c r="D19" s="14">
        <f>D6*[1]Účast!D19</f>
        <v>0</v>
      </c>
      <c r="E19" s="14">
        <f>E6*[1]Účast!E19</f>
        <v>0</v>
      </c>
      <c r="F19" s="14">
        <f>F6*[1]Účast!F19</f>
        <v>0</v>
      </c>
      <c r="G19" s="14">
        <f>G6*[1]Účast!G19</f>
        <v>0</v>
      </c>
      <c r="H19" s="14">
        <f>H6*[1]Účast!H19</f>
        <v>10</v>
      </c>
      <c r="I19" s="14">
        <f>I6*[1]Účast!I19</f>
        <v>0</v>
      </c>
      <c r="J19" s="14">
        <f>J6*[1]Účast!J19</f>
        <v>30</v>
      </c>
      <c r="K19" s="14">
        <f>K6*[1]Účast!K19</f>
        <v>20</v>
      </c>
      <c r="L19" s="14">
        <f>L6*[1]Účast!L19</f>
        <v>0</v>
      </c>
      <c r="M19" s="14">
        <f>M6*[1]Účast!M19</f>
        <v>0</v>
      </c>
      <c r="N19" s="14">
        <f>N6*[1]Účast!N19</f>
        <v>0</v>
      </c>
      <c r="O19" s="14">
        <f>O6*[1]Účast!O19</f>
        <v>38</v>
      </c>
      <c r="P19" s="14">
        <f>INT(P6/2*[1]Účast!P19)</f>
        <v>12</v>
      </c>
      <c r="Q19" s="14">
        <f>INT(Q6/2*[1]Účast!Q19)</f>
        <v>0</v>
      </c>
      <c r="R19" s="15">
        <f t="shared" si="0"/>
        <v>110</v>
      </c>
      <c r="S19" s="16">
        <f>R19*S3</f>
        <v>786.27591136526087</v>
      </c>
    </row>
    <row r="20" spans="1:19" ht="15.75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3"/>
      <c r="R20" s="23"/>
      <c r="S20" s="23"/>
    </row>
    <row r="21" spans="1:19" ht="21.75" thickTop="1" thickBot="1" x14ac:dyDescent="0.3">
      <c r="A21" s="63" t="s">
        <v>58</v>
      </c>
      <c r="B21" s="64"/>
      <c r="C21" s="64"/>
      <c r="D21" s="64"/>
      <c r="E21" s="64"/>
      <c r="F21" s="64"/>
      <c r="G21" s="64"/>
      <c r="H21" s="65">
        <v>10000</v>
      </c>
      <c r="I21" s="65"/>
      <c r="J21" s="24" t="s">
        <v>45</v>
      </c>
      <c r="K21" s="63" t="s">
        <v>46</v>
      </c>
      <c r="L21" s="64"/>
      <c r="M21" s="64"/>
      <c r="N21" s="64"/>
      <c r="O21" s="64"/>
      <c r="P21" s="64"/>
      <c r="Q21" s="64"/>
      <c r="R21" s="65">
        <f>SUM(R7:R19)</f>
        <v>1399</v>
      </c>
      <c r="S21" s="66"/>
    </row>
    <row r="22" spans="1:19" ht="15.75" thickTop="1" x14ac:dyDescent="0.25"/>
    <row r="23" spans="1:19" x14ac:dyDescent="0.25">
      <c r="A23" s="58" t="s">
        <v>47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</sheetData>
  <mergeCells count="24">
    <mergeCell ref="A23:S23"/>
    <mergeCell ref="P4:P5"/>
    <mergeCell ref="Q4:Q5"/>
    <mergeCell ref="S4:S6"/>
    <mergeCell ref="A21:G21"/>
    <mergeCell ref="H21:I21"/>
    <mergeCell ref="K21:Q21"/>
    <mergeCell ref="R21:S21"/>
    <mergeCell ref="J4:J5"/>
    <mergeCell ref="K4:K5"/>
    <mergeCell ref="L4:L5"/>
    <mergeCell ref="M4:M5"/>
    <mergeCell ref="N4:N5"/>
    <mergeCell ref="O4:O5"/>
    <mergeCell ref="A1:S1"/>
    <mergeCell ref="R2:R6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</vt:lpstr>
      <vt:lpstr>Body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Malenovský</dc:creator>
  <cp:lastModifiedBy>Martin Malenovský</cp:lastModifiedBy>
  <dcterms:created xsi:type="dcterms:W3CDTF">2018-12-08T16:22:07Z</dcterms:created>
  <dcterms:modified xsi:type="dcterms:W3CDTF">2018-12-08T16:35:18Z</dcterms:modified>
</cp:coreProperties>
</file>